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Document\"/>
    </mc:Choice>
  </mc:AlternateContent>
  <xr:revisionPtr revIDLastSave="0" documentId="13_ncr:1_{F305D60E-EE1A-432A-A787-F80FE46A2D53}" xr6:coauthVersionLast="47" xr6:coauthVersionMax="47" xr10:uidLastSave="{00000000-0000-0000-0000-000000000000}"/>
  <bookViews>
    <workbookView xWindow="-120" yWindow="-120" windowWidth="29040" windowHeight="15840" xr2:uid="{C2DFF431-E1EF-4F0F-A87D-1DB0F9A5BF1E}"/>
  </bookViews>
  <sheets>
    <sheet name="Sheet1" sheetId="1" r:id="rId1"/>
  </sheets>
  <definedNames>
    <definedName name="seed">Sheet1!$C$3</definedName>
    <definedName name="term">Sheet1!$C$4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1" l="1"/>
  <c r="D6" i="1"/>
  <c r="B6" i="1"/>
  <c r="G3" i="1"/>
  <c r="G4" i="1" s="1"/>
  <c r="A7" i="1"/>
  <c r="A8" i="1"/>
  <c r="A9" i="1"/>
  <c r="H9" i="1" s="1"/>
  <c r="A10" i="1"/>
  <c r="A11" i="1"/>
  <c r="H11" i="1" s="1"/>
  <c r="A12" i="1"/>
  <c r="H12" i="1" s="1"/>
  <c r="A13" i="1"/>
  <c r="A14" i="1"/>
  <c r="H14" i="1" s="1"/>
  <c r="A15" i="1"/>
  <c r="H15" i="1" s="1"/>
  <c r="A16" i="1"/>
  <c r="H16" i="1" s="1"/>
  <c r="A17" i="1"/>
  <c r="H17" i="1" s="1"/>
  <c r="A18" i="1"/>
  <c r="H18" i="1" s="1"/>
  <c r="A19" i="1"/>
  <c r="A20" i="1"/>
  <c r="H20" i="1" s="1"/>
  <c r="A21" i="1"/>
  <c r="A22" i="1"/>
  <c r="A23" i="1"/>
  <c r="A24" i="1"/>
  <c r="H24" i="1" s="1"/>
  <c r="A25" i="1"/>
  <c r="H25" i="1" s="1"/>
  <c r="A26" i="1"/>
  <c r="A27" i="1"/>
  <c r="H27" i="1" s="1"/>
  <c r="A28" i="1"/>
  <c r="H28" i="1" s="1"/>
  <c r="A29" i="1"/>
  <c r="H29" i="1" s="1"/>
  <c r="A30" i="1"/>
  <c r="H30" i="1" s="1"/>
  <c r="A31" i="1"/>
  <c r="A32" i="1"/>
  <c r="A33" i="1"/>
  <c r="A34" i="1"/>
  <c r="F34" i="1" s="1"/>
  <c r="A35" i="1"/>
  <c r="A36" i="1"/>
  <c r="H26" i="1" l="1"/>
  <c r="C30" i="1"/>
  <c r="H13" i="1"/>
  <c r="C18" i="1"/>
  <c r="H23" i="1"/>
  <c r="F27" i="1"/>
  <c r="H22" i="1"/>
  <c r="H10" i="1"/>
  <c r="H21" i="1"/>
  <c r="H8" i="1"/>
  <c r="H32" i="1"/>
  <c r="H31" i="1"/>
  <c r="H19" i="1"/>
  <c r="H7" i="1"/>
  <c r="B9" i="1"/>
  <c r="C33" i="1"/>
  <c r="B35" i="1"/>
  <c r="C21" i="1"/>
  <c r="F33" i="1"/>
  <c r="F18" i="1"/>
  <c r="D35" i="1"/>
  <c r="C9" i="1"/>
  <c r="F20" i="1"/>
  <c r="B34" i="1"/>
  <c r="B22" i="1"/>
  <c r="B10" i="1"/>
  <c r="C20" i="1"/>
  <c r="F32" i="1"/>
  <c r="F17" i="1"/>
  <c r="C32" i="1"/>
  <c r="F30" i="1"/>
  <c r="F16" i="1"/>
  <c r="F29" i="1"/>
  <c r="F15" i="1"/>
  <c r="F28" i="1"/>
  <c r="F14" i="1"/>
  <c r="C35" i="1"/>
  <c r="F12" i="1"/>
  <c r="D34" i="1"/>
  <c r="D23" i="1"/>
  <c r="B29" i="1"/>
  <c r="B36" i="1"/>
  <c r="C34" i="1"/>
  <c r="F26" i="1"/>
  <c r="F11" i="1"/>
  <c r="B28" i="1"/>
  <c r="B16" i="1"/>
  <c r="B33" i="1"/>
  <c r="D22" i="1"/>
  <c r="F24" i="1"/>
  <c r="F10" i="1"/>
  <c r="B12" i="1"/>
  <c r="D33" i="1"/>
  <c r="C22" i="1"/>
  <c r="F23" i="1"/>
  <c r="F9" i="1"/>
  <c r="F36" i="1"/>
  <c r="F22" i="1"/>
  <c r="F7" i="1"/>
  <c r="B25" i="1"/>
  <c r="B13" i="1"/>
  <c r="D10" i="1"/>
  <c r="F35" i="1"/>
  <c r="F21" i="1"/>
  <c r="F8" i="1"/>
  <c r="F31" i="1"/>
  <c r="F25" i="1"/>
  <c r="F19" i="1"/>
  <c r="F13" i="1"/>
  <c r="D21" i="1"/>
  <c r="D9" i="1"/>
  <c r="C8" i="1"/>
  <c r="D11" i="1"/>
  <c r="C10" i="1"/>
  <c r="D36" i="1"/>
  <c r="D24" i="1"/>
  <c r="C23" i="1"/>
  <c r="D12" i="1"/>
  <c r="C11" i="1"/>
  <c r="B24" i="1"/>
  <c r="C36" i="1"/>
  <c r="D25" i="1"/>
  <c r="C24" i="1"/>
  <c r="D13" i="1"/>
  <c r="C12" i="1"/>
  <c r="D26" i="1"/>
  <c r="C25" i="1"/>
  <c r="D14" i="1"/>
  <c r="C13" i="1"/>
  <c r="D27" i="1"/>
  <c r="C26" i="1"/>
  <c r="D15" i="1"/>
  <c r="C14" i="1"/>
  <c r="B30" i="1"/>
  <c r="B21" i="1"/>
  <c r="D28" i="1"/>
  <c r="C27" i="1"/>
  <c r="D16" i="1"/>
  <c r="C15" i="1"/>
  <c r="B18" i="1"/>
  <c r="D29" i="1"/>
  <c r="C28" i="1"/>
  <c r="D17" i="1"/>
  <c r="C16" i="1"/>
  <c r="D30" i="1"/>
  <c r="C29" i="1"/>
  <c r="D18" i="1"/>
  <c r="C17" i="1"/>
  <c r="D7" i="1"/>
  <c r="D31" i="1"/>
  <c r="D19" i="1"/>
  <c r="D32" i="1"/>
  <c r="C31" i="1"/>
  <c r="D20" i="1"/>
  <c r="C19" i="1"/>
  <c r="D8" i="1"/>
  <c r="C7" i="1"/>
  <c r="B27" i="1"/>
  <c r="B15" i="1"/>
  <c r="B32" i="1"/>
  <c r="B26" i="1"/>
  <c r="B23" i="1"/>
  <c r="B20" i="1"/>
  <c r="B17" i="1"/>
  <c r="B14" i="1"/>
  <c r="B11" i="1"/>
  <c r="B8" i="1"/>
  <c r="B31" i="1"/>
  <c r="B19" i="1"/>
  <c r="B7" i="1"/>
  <c r="G7" i="1" l="1"/>
  <c r="G19" i="1"/>
  <c r="G31" i="1"/>
  <c r="G8" i="1"/>
  <c r="G20" i="1"/>
  <c r="G32" i="1"/>
  <c r="G9" i="1"/>
  <c r="G21" i="1"/>
  <c r="G10" i="1"/>
  <c r="G22" i="1"/>
  <c r="G11" i="1"/>
  <c r="G23" i="1"/>
  <c r="G26" i="1"/>
  <c r="G12" i="1"/>
  <c r="G24" i="1"/>
  <c r="G13" i="1"/>
  <c r="G25" i="1"/>
  <c r="G29" i="1"/>
  <c r="G14" i="1"/>
  <c r="G15" i="1"/>
  <c r="G27" i="1"/>
  <c r="G28" i="1"/>
  <c r="G17" i="1"/>
  <c r="G16" i="1"/>
  <c r="G18" i="1"/>
  <c r="G30" i="1"/>
</calcChain>
</file>

<file path=xl/sharedStrings.xml><?xml version="1.0" encoding="utf-8"?>
<sst xmlns="http://schemas.openxmlformats.org/spreadsheetml/2006/main" count="40" uniqueCount="10">
  <si>
    <t>■ 카카오뱅크 26주 저축 시뮬레이션</t>
    <phoneticPr fontId="2" type="noConversion"/>
  </si>
  <si>
    <t>계좌 증설 주기</t>
    <phoneticPr fontId="2" type="noConversion"/>
  </si>
  <si>
    <t>가입 금액</t>
    <phoneticPr fontId="2" type="noConversion"/>
  </si>
  <si>
    <t>예상 만기이자 (세전)</t>
    <phoneticPr fontId="2" type="noConversion"/>
  </si>
  <si>
    <t>예상 만기이자 (세후)</t>
    <phoneticPr fontId="2" type="noConversion"/>
  </si>
  <si>
    <t>주차</t>
    <phoneticPr fontId="2" type="noConversion"/>
  </si>
  <si>
    <t>주</t>
    <phoneticPr fontId="2" type="noConversion"/>
  </si>
  <si>
    <t>…</t>
    <phoneticPr fontId="2" type="noConversion"/>
  </si>
  <si>
    <t>증가액
(전 주 대비)</t>
    <phoneticPr fontId="2" type="noConversion"/>
  </si>
  <si>
    <t>주간 총 납입액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</si>
</sst>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&quot;₩&quot;* #,##0_-;\-&quot;₩&quot;* #,##0_-;_-&quot;₩&quot;* &quot;-&quot;_-;_-@_-"/>
    <numFmt numFmtId="41" formatCode="_-* #,##0_-;\-* #,##0_-;_-* &quot;-&quot;_-;_-@_-"/>
    <numFmt numFmtId="180" formatCode="#\ &quot;번 통장&quot;"/>
    <numFmt numFmtId="181" formatCode="\+_-* #,##0_-;\-* #,##0_-;_-* &quot;-&quot;_-;_-@_-"/>
  </numFmts>
  <fonts count="9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"/>
      <color theme="1"/>
      <name val="맑은 고딕"/>
      <family val="3"/>
      <charset val="129"/>
      <scheme val="minor"/>
    </font>
    <font>
      <b/>
      <sz val="7"/>
      <color theme="0"/>
      <name val="맑은 고딕"/>
      <family val="3"/>
      <charset val="129"/>
      <scheme val="minor"/>
    </font>
    <font>
      <b/>
      <sz val="7"/>
      <name val="맑은 고딕"/>
      <family val="3"/>
      <charset val="129"/>
      <scheme val="minor"/>
    </font>
    <font>
      <b/>
      <sz val="9"/>
      <color theme="0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-0.2499465926084170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auto="1"/>
      </right>
      <top style="thin">
        <color auto="1"/>
      </top>
      <bottom style="thin">
        <color theme="1" tint="0.499984740745262"/>
      </bottom>
      <diagonal/>
    </border>
    <border>
      <left style="thin">
        <color auto="1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auto="1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auto="1"/>
      </left>
      <right/>
      <top style="thin">
        <color theme="1" tint="0.499984740745262"/>
      </top>
      <bottom style="thin">
        <color auto="1"/>
      </bottom>
      <diagonal/>
    </border>
    <border>
      <left/>
      <right/>
      <top style="thin">
        <color theme="1" tint="0.499984740745262"/>
      </top>
      <bottom style="thin">
        <color auto="1"/>
      </bottom>
      <diagonal/>
    </border>
    <border>
      <left/>
      <right style="thin">
        <color auto="1"/>
      </right>
      <top style="thin">
        <color theme="1" tint="0.499984740745262"/>
      </top>
      <bottom style="thin">
        <color auto="1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theme="1" tint="0.499984740745262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theme="1" tint="0.499984740745262"/>
      </bottom>
      <diagonal/>
    </border>
    <border>
      <left style="thin">
        <color auto="1"/>
      </left>
      <right/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  <border>
      <left style="thin">
        <color auto="1"/>
      </left>
      <right/>
      <top/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ck">
        <color theme="9" tint="-0.24994659260841701"/>
      </left>
      <right/>
      <top style="thick">
        <color theme="9" tint="-0.24994659260841701"/>
      </top>
      <bottom style="thick">
        <color theme="9" tint="-0.24994659260841701"/>
      </bottom>
      <diagonal/>
    </border>
    <border>
      <left/>
      <right/>
      <top style="thick">
        <color theme="9" tint="-0.24994659260841701"/>
      </top>
      <bottom style="thick">
        <color theme="9" tint="-0.24994659260841701"/>
      </bottom>
      <diagonal/>
    </border>
    <border>
      <left style="thin">
        <color theme="0"/>
      </left>
      <right/>
      <top style="thin">
        <color auto="1"/>
      </top>
      <bottom style="thin">
        <color theme="1" tint="0.499984740745262"/>
      </bottom>
      <diagonal/>
    </border>
    <border>
      <left style="medium">
        <color rgb="FFC00000"/>
      </left>
      <right style="medium">
        <color rgb="FFC00000"/>
      </right>
      <top style="medium">
        <color rgb="FFC00000"/>
      </top>
      <bottom style="thin">
        <color theme="1" tint="0.499984740745262"/>
      </bottom>
      <diagonal/>
    </border>
    <border>
      <left style="medium">
        <color rgb="FFC00000"/>
      </left>
      <right style="medium">
        <color rgb="FFC00000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rgb="FFC00000"/>
      </left>
      <right style="medium">
        <color rgb="FFC00000"/>
      </right>
      <top style="thin">
        <color theme="1" tint="0.499984740745262"/>
      </top>
      <bottom/>
      <diagonal/>
    </border>
    <border>
      <left style="medium">
        <color rgb="FFC00000"/>
      </left>
      <right style="medium">
        <color rgb="FFC00000"/>
      </right>
      <top style="thick">
        <color theme="9" tint="-0.24994659260841701"/>
      </top>
      <bottom style="thick">
        <color theme="9" tint="-0.24994659260841701"/>
      </bottom>
      <diagonal/>
    </border>
    <border>
      <left style="medium">
        <color rgb="FFC00000"/>
      </left>
      <right style="medium">
        <color rgb="FFC00000"/>
      </right>
      <top/>
      <bottom style="thin">
        <color theme="1" tint="0.499984740745262"/>
      </bottom>
      <diagonal/>
    </border>
    <border>
      <left style="medium">
        <color rgb="FFC00000"/>
      </left>
      <right style="medium">
        <color rgb="FFC00000"/>
      </right>
      <top style="thin">
        <color theme="1" tint="0.499984740745262"/>
      </top>
      <bottom style="medium">
        <color rgb="FFC00000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41" fontId="0" fillId="0" borderId="0" xfId="1" applyFont="1">
      <alignment vertical="center"/>
    </xf>
    <xf numFmtId="3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41" fontId="0" fillId="3" borderId="1" xfId="1" applyFont="1" applyFill="1" applyBorder="1">
      <alignment vertical="center"/>
    </xf>
    <xf numFmtId="42" fontId="0" fillId="2" borderId="2" xfId="1" applyNumberFormat="1" applyFont="1" applyFill="1" applyBorder="1">
      <alignment vertical="center"/>
    </xf>
    <xf numFmtId="0" fontId="0" fillId="2" borderId="2" xfId="0" applyNumberFormat="1" applyFill="1" applyBorder="1">
      <alignment vertical="center"/>
    </xf>
    <xf numFmtId="0" fontId="3" fillId="0" borderId="0" xfId="0" applyFont="1">
      <alignment vertical="center"/>
    </xf>
    <xf numFmtId="0" fontId="0" fillId="0" borderId="4" xfId="0" applyBorder="1">
      <alignment vertical="center"/>
    </xf>
    <xf numFmtId="0" fontId="0" fillId="0" borderId="7" xfId="0" applyBorder="1">
      <alignment vertical="center"/>
    </xf>
    <xf numFmtId="0" fontId="4" fillId="4" borderId="10" xfId="0" applyFont="1" applyFill="1" applyBorder="1" applyAlignment="1">
      <alignment horizontal="center" vertical="center"/>
    </xf>
    <xf numFmtId="180" fontId="4" fillId="4" borderId="11" xfId="0" applyNumberFormat="1" applyFont="1" applyFill="1" applyBorder="1" applyAlignment="1">
      <alignment horizontal="center" vertical="center"/>
    </xf>
    <xf numFmtId="41" fontId="0" fillId="5" borderId="5" xfId="1" applyFont="1" applyFill="1" applyBorder="1">
      <alignment vertical="center"/>
    </xf>
    <xf numFmtId="41" fontId="0" fillId="5" borderId="8" xfId="1" applyFont="1" applyFill="1" applyBorder="1">
      <alignment vertical="center"/>
    </xf>
    <xf numFmtId="0" fontId="0" fillId="0" borderId="0" xfId="0" applyFill="1">
      <alignment vertical="center"/>
    </xf>
    <xf numFmtId="41" fontId="0" fillId="0" borderId="5" xfId="1" applyFont="1" applyFill="1" applyBorder="1">
      <alignment vertical="center"/>
    </xf>
    <xf numFmtId="41" fontId="0" fillId="0" borderId="8" xfId="1" applyFont="1" applyFill="1" applyBorder="1">
      <alignment vertical="center"/>
    </xf>
    <xf numFmtId="0" fontId="0" fillId="0" borderId="12" xfId="0" applyBorder="1">
      <alignment vertical="center"/>
    </xf>
    <xf numFmtId="41" fontId="0" fillId="5" borderId="13" xfId="1" applyFont="1" applyFill="1" applyBorder="1">
      <alignment vertical="center"/>
    </xf>
    <xf numFmtId="41" fontId="0" fillId="0" borderId="13" xfId="1" applyFont="1" applyFill="1" applyBorder="1">
      <alignment vertical="center"/>
    </xf>
    <xf numFmtId="0" fontId="0" fillId="0" borderId="14" xfId="0" applyBorder="1">
      <alignment vertical="center"/>
    </xf>
    <xf numFmtId="41" fontId="0" fillId="5" borderId="15" xfId="1" applyFont="1" applyFill="1" applyBorder="1">
      <alignment vertical="center"/>
    </xf>
    <xf numFmtId="41" fontId="0" fillId="0" borderId="15" xfId="1" applyFont="1" applyFill="1" applyBorder="1">
      <alignment vertical="center"/>
    </xf>
    <xf numFmtId="0" fontId="4" fillId="6" borderId="16" xfId="0" applyFont="1" applyFill="1" applyBorder="1">
      <alignment vertical="center"/>
    </xf>
    <xf numFmtId="41" fontId="4" fillId="6" borderId="17" xfId="1" applyFont="1" applyFill="1" applyBorder="1">
      <alignment vertical="center"/>
    </xf>
    <xf numFmtId="41" fontId="0" fillId="5" borderId="6" xfId="1" applyFont="1" applyFill="1" applyBorder="1">
      <alignment vertical="center"/>
    </xf>
    <xf numFmtId="41" fontId="0" fillId="5" borderId="9" xfId="1" applyFont="1" applyFill="1" applyBorder="1">
      <alignment vertical="center"/>
    </xf>
    <xf numFmtId="0" fontId="5" fillId="0" borderId="0" xfId="0" applyFont="1" applyFill="1" applyAlignment="1">
      <alignment horizontal="center" vertical="center"/>
    </xf>
    <xf numFmtId="180" fontId="6" fillId="4" borderId="11" xfId="0" applyNumberFormat="1" applyFont="1" applyFill="1" applyBorder="1" applyAlignment="1">
      <alignment horizontal="center" vertical="center"/>
    </xf>
    <xf numFmtId="41" fontId="7" fillId="0" borderId="5" xfId="1" applyFont="1" applyFill="1" applyBorder="1" applyAlignment="1">
      <alignment horizontal="center" vertical="center"/>
    </xf>
    <xf numFmtId="41" fontId="7" fillId="0" borderId="13" xfId="1" applyFont="1" applyFill="1" applyBorder="1" applyAlignment="1">
      <alignment horizontal="center" vertical="center"/>
    </xf>
    <xf numFmtId="41" fontId="6" fillId="6" borderId="17" xfId="1" applyFont="1" applyFill="1" applyBorder="1" applyAlignment="1">
      <alignment horizontal="center" vertical="center"/>
    </xf>
    <xf numFmtId="41" fontId="7" fillId="0" borderId="15" xfId="1" applyFont="1" applyFill="1" applyBorder="1" applyAlignment="1">
      <alignment horizontal="center" vertical="center"/>
    </xf>
    <xf numFmtId="41" fontId="7" fillId="0" borderId="8" xfId="1" applyFont="1" applyFill="1" applyBorder="1" applyAlignment="1">
      <alignment horizontal="center" vertical="center"/>
    </xf>
    <xf numFmtId="181" fontId="0" fillId="5" borderId="6" xfId="1" applyNumberFormat="1" applyFont="1" applyFill="1" applyBorder="1">
      <alignment vertical="center"/>
    </xf>
    <xf numFmtId="0" fontId="8" fillId="4" borderId="3" xfId="0" applyFont="1" applyFill="1" applyBorder="1" applyAlignment="1">
      <alignment horizontal="center" vertical="center" wrapText="1"/>
    </xf>
    <xf numFmtId="180" fontId="4" fillId="4" borderId="18" xfId="0" applyNumberFormat="1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41" fontId="0" fillId="0" borderId="20" xfId="1" applyFont="1" applyBorder="1">
      <alignment vertical="center"/>
    </xf>
    <xf numFmtId="41" fontId="0" fillId="0" borderId="21" xfId="1" applyFont="1" applyBorder="1">
      <alignment vertical="center"/>
    </xf>
    <xf numFmtId="41" fontId="4" fillId="6" borderId="22" xfId="1" applyFont="1" applyFill="1" applyBorder="1">
      <alignment vertical="center"/>
    </xf>
    <xf numFmtId="41" fontId="0" fillId="0" borderId="23" xfId="1" applyFont="1" applyBorder="1">
      <alignment vertical="center"/>
    </xf>
    <xf numFmtId="41" fontId="0" fillId="0" borderId="24" xfId="1" applyFont="1" applyBorder="1">
      <alignment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EEFF4D-144E-446A-AD64-21DCA60B9D3E}">
  <dimension ref="A1:H36"/>
  <sheetViews>
    <sheetView tabSelected="1" zoomScaleNormal="100" workbookViewId="0">
      <selection activeCell="K18" sqref="K18"/>
    </sheetView>
  </sheetViews>
  <sheetFormatPr defaultColWidth="8.875" defaultRowHeight="16.5" x14ac:dyDescent="0.3"/>
  <cols>
    <col min="1" max="1" width="5.5" bestFit="1" customWidth="1"/>
    <col min="2" max="2" width="11.625" customWidth="1"/>
    <col min="3" max="3" width="11.625" style="14" customWidth="1"/>
    <col min="4" max="4" width="11.625" customWidth="1"/>
    <col min="5" max="5" width="11.625" style="27" customWidth="1"/>
    <col min="6" max="6" width="11.625" style="1" customWidth="1"/>
    <col min="7" max="7" width="11.625" customWidth="1"/>
    <col min="8" max="8" width="12" customWidth="1"/>
  </cols>
  <sheetData>
    <row r="1" spans="1:8" ht="31.5" x14ac:dyDescent="0.3">
      <c r="A1" s="7" t="s">
        <v>0</v>
      </c>
      <c r="B1" s="7"/>
      <c r="C1" s="7"/>
      <c r="D1" s="7"/>
      <c r="E1" s="7"/>
      <c r="F1" s="7"/>
      <c r="G1" s="7"/>
      <c r="H1" s="7"/>
    </row>
    <row r="2" spans="1:8" ht="17.25" thickBot="1" x14ac:dyDescent="0.35">
      <c r="A2" s="2"/>
    </row>
    <row r="3" spans="1:8" ht="17.25" thickBot="1" x14ac:dyDescent="0.35">
      <c r="B3" s="3" t="s">
        <v>2</v>
      </c>
      <c r="C3" s="5">
        <v>10000</v>
      </c>
      <c r="F3" s="3" t="s">
        <v>3</v>
      </c>
      <c r="G3" s="4">
        <f>4.3304*seed</f>
        <v>43304</v>
      </c>
    </row>
    <row r="4" spans="1:8" ht="17.25" thickBot="1" x14ac:dyDescent="0.35">
      <c r="B4" s="3" t="s">
        <v>1</v>
      </c>
      <c r="C4" s="6">
        <v>1</v>
      </c>
      <c r="D4" t="s">
        <v>6</v>
      </c>
      <c r="F4" s="3" t="s">
        <v>4</v>
      </c>
      <c r="G4" s="4">
        <f>G3*(1-0.154)</f>
        <v>36635.184000000001</v>
      </c>
    </row>
    <row r="5" spans="1:8" ht="17.25" thickBot="1" x14ac:dyDescent="0.35"/>
    <row r="6" spans="1:8" ht="24" x14ac:dyDescent="0.3">
      <c r="A6" s="10" t="s">
        <v>5</v>
      </c>
      <c r="B6" s="11">
        <f>COLUMN()-COLUMN($A6)</f>
        <v>1</v>
      </c>
      <c r="C6" s="11">
        <f t="shared" ref="C6:F6" si="0">COLUMN()-COLUMN($A6)</f>
        <v>2</v>
      </c>
      <c r="D6" s="11">
        <f t="shared" si="0"/>
        <v>3</v>
      </c>
      <c r="E6" s="28" t="s">
        <v>7</v>
      </c>
      <c r="F6" s="36">
        <v>26</v>
      </c>
      <c r="G6" s="37" t="s">
        <v>9</v>
      </c>
      <c r="H6" s="35" t="s">
        <v>8</v>
      </c>
    </row>
    <row r="7" spans="1:8" x14ac:dyDescent="0.3">
      <c r="A7" s="8">
        <f t="shared" ref="A7:A36" si="1">ROW()-ROW($A$6)</f>
        <v>1</v>
      </c>
      <c r="B7" s="12">
        <f>IF(MAX(0,$A7-(B$6-1)*term)*seed&gt;seed*26,0,MAX(0,$A7-(B$6-1)*term)*seed)</f>
        <v>10000</v>
      </c>
      <c r="C7" s="15">
        <f>IF(MAX(0,$A7-(C$6-1)*term)*seed&gt;seed*26,0,MAX(0,$A7-(C$6-1)*term)*seed)</f>
        <v>0</v>
      </c>
      <c r="D7" s="12">
        <f>IF(MAX(0,$A7-(D$6-1)*term)*seed&gt;seed*26,0,MAX(0,$A7-(D$6-1)*term)*seed)</f>
        <v>0</v>
      </c>
      <c r="E7" s="29" t="s">
        <v>7</v>
      </c>
      <c r="F7" s="12">
        <f>IF(MAX(0,$A7-(F$6-1)*term)*seed&gt;seed*26,0,MAX(0,$A7-(F$6-1)*term)*seed)</f>
        <v>0</v>
      </c>
      <c r="G7" s="38">
        <f>SUM($H$7:$H7)</f>
        <v>10000</v>
      </c>
      <c r="H7" s="34">
        <f>(QUOTIENT($A7-1,term)+1)*seed</f>
        <v>10000</v>
      </c>
    </row>
    <row r="8" spans="1:8" x14ac:dyDescent="0.3">
      <c r="A8" s="8">
        <f t="shared" si="1"/>
        <v>2</v>
      </c>
      <c r="B8" s="12">
        <f>IF(MAX(0,$A8-(B$6-1)*term)*seed&gt;seed*26,0,MAX(0,$A8-(B$6-1)*term)*seed)</f>
        <v>20000</v>
      </c>
      <c r="C8" s="15">
        <f>IF(MAX(0,$A8-(C$6-1)*term)*seed&gt;seed*26,0,MAX(0,$A8-(C$6-1)*term)*seed)</f>
        <v>10000</v>
      </c>
      <c r="D8" s="12">
        <f>IF(MAX(0,$A8-(D$6-1)*term)*seed&gt;seed*26,0,MAX(0,$A8-(D$6-1)*term)*seed)</f>
        <v>0</v>
      </c>
      <c r="E8" s="29" t="s">
        <v>7</v>
      </c>
      <c r="F8" s="12">
        <f>IF(MAX(0,$A8-(F$6-1)*term)*seed&gt;seed*26,0,MAX(0,$A8-(F$6-1)*term)*seed)</f>
        <v>0</v>
      </c>
      <c r="G8" s="38">
        <f>SUM($H$7:$H8)</f>
        <v>30000</v>
      </c>
      <c r="H8" s="34">
        <f>(QUOTIENT($A8-1,term)+1)*seed</f>
        <v>20000</v>
      </c>
    </row>
    <row r="9" spans="1:8" x14ac:dyDescent="0.3">
      <c r="A9" s="8">
        <f t="shared" si="1"/>
        <v>3</v>
      </c>
      <c r="B9" s="12">
        <f>IF(MAX(0,$A9-(B$6-1)*term)*seed&gt;seed*26,0,MAX(0,$A9-(B$6-1)*term)*seed)</f>
        <v>30000</v>
      </c>
      <c r="C9" s="15">
        <f>IF(MAX(0,$A9-(C$6-1)*term)*seed&gt;seed*26,0,MAX(0,$A9-(C$6-1)*term)*seed)</f>
        <v>20000</v>
      </c>
      <c r="D9" s="12">
        <f>IF(MAX(0,$A9-(D$6-1)*term)*seed&gt;seed*26,0,MAX(0,$A9-(D$6-1)*term)*seed)</f>
        <v>10000</v>
      </c>
      <c r="E9" s="29" t="s">
        <v>7</v>
      </c>
      <c r="F9" s="12">
        <f>IF(MAX(0,$A9-(F$6-1)*term)*seed&gt;seed*26,0,MAX(0,$A9-(F$6-1)*term)*seed)</f>
        <v>0</v>
      </c>
      <c r="G9" s="38">
        <f>SUM($H$7:$H9)</f>
        <v>60000</v>
      </c>
      <c r="H9" s="34">
        <f>(QUOTIENT($A9-1,term)+1)*seed</f>
        <v>30000</v>
      </c>
    </row>
    <row r="10" spans="1:8" x14ac:dyDescent="0.3">
      <c r="A10" s="8">
        <f t="shared" si="1"/>
        <v>4</v>
      </c>
      <c r="B10" s="12">
        <f>IF(MAX(0,$A10-(B$6-1)*term)*seed&gt;seed*26,0,MAX(0,$A10-(B$6-1)*term)*seed)</f>
        <v>40000</v>
      </c>
      <c r="C10" s="15">
        <f>IF(MAX(0,$A10-(C$6-1)*term)*seed&gt;seed*26,0,MAX(0,$A10-(C$6-1)*term)*seed)</f>
        <v>30000</v>
      </c>
      <c r="D10" s="12">
        <f>IF(MAX(0,$A10-(D$6-1)*term)*seed&gt;seed*26,0,MAX(0,$A10-(D$6-1)*term)*seed)</f>
        <v>20000</v>
      </c>
      <c r="E10" s="29" t="s">
        <v>7</v>
      </c>
      <c r="F10" s="12">
        <f>IF(MAX(0,$A10-(F$6-1)*term)*seed&gt;seed*26,0,MAX(0,$A10-(F$6-1)*term)*seed)</f>
        <v>0</v>
      </c>
      <c r="G10" s="38">
        <f>SUM($H$7:$H10)</f>
        <v>100000</v>
      </c>
      <c r="H10" s="34">
        <f>(QUOTIENT($A10-1,term)+1)*seed</f>
        <v>40000</v>
      </c>
    </row>
    <row r="11" spans="1:8" x14ac:dyDescent="0.3">
      <c r="A11" s="8">
        <f t="shared" si="1"/>
        <v>5</v>
      </c>
      <c r="B11" s="12">
        <f>IF(MAX(0,$A11-(B$6-1)*term)*seed&gt;seed*26,0,MAX(0,$A11-(B$6-1)*term)*seed)</f>
        <v>50000</v>
      </c>
      <c r="C11" s="15">
        <f>IF(MAX(0,$A11-(C$6-1)*term)*seed&gt;seed*26,0,MAX(0,$A11-(C$6-1)*term)*seed)</f>
        <v>40000</v>
      </c>
      <c r="D11" s="12">
        <f>IF(MAX(0,$A11-(D$6-1)*term)*seed&gt;seed*26,0,MAX(0,$A11-(D$6-1)*term)*seed)</f>
        <v>30000</v>
      </c>
      <c r="E11" s="29" t="s">
        <v>7</v>
      </c>
      <c r="F11" s="12">
        <f>IF(MAX(0,$A11-(F$6-1)*term)*seed&gt;seed*26,0,MAX(0,$A11-(F$6-1)*term)*seed)</f>
        <v>0</v>
      </c>
      <c r="G11" s="38">
        <f>SUM($H$7:$H11)</f>
        <v>150000</v>
      </c>
      <c r="H11" s="34">
        <f>(QUOTIENT($A11-1,term)+1)*seed</f>
        <v>50000</v>
      </c>
    </row>
    <row r="12" spans="1:8" x14ac:dyDescent="0.3">
      <c r="A12" s="8">
        <f t="shared" si="1"/>
        <v>6</v>
      </c>
      <c r="B12" s="12">
        <f>IF(MAX(0,$A12-(B$6-1)*term)*seed&gt;seed*26,0,MAX(0,$A12-(B$6-1)*term)*seed)</f>
        <v>60000</v>
      </c>
      <c r="C12" s="15">
        <f>IF(MAX(0,$A12-(C$6-1)*term)*seed&gt;seed*26,0,MAX(0,$A12-(C$6-1)*term)*seed)</f>
        <v>50000</v>
      </c>
      <c r="D12" s="12">
        <f>IF(MAX(0,$A12-(D$6-1)*term)*seed&gt;seed*26,0,MAX(0,$A12-(D$6-1)*term)*seed)</f>
        <v>40000</v>
      </c>
      <c r="E12" s="29" t="s">
        <v>7</v>
      </c>
      <c r="F12" s="12">
        <f>IF(MAX(0,$A12-(F$6-1)*term)*seed&gt;seed*26,0,MAX(0,$A12-(F$6-1)*term)*seed)</f>
        <v>0</v>
      </c>
      <c r="G12" s="38">
        <f>SUM($H$7:$H12)</f>
        <v>210000</v>
      </c>
      <c r="H12" s="34">
        <f>(QUOTIENT($A12-1,term)+1)*seed</f>
        <v>60000</v>
      </c>
    </row>
    <row r="13" spans="1:8" x14ac:dyDescent="0.3">
      <c r="A13" s="8">
        <f t="shared" si="1"/>
        <v>7</v>
      </c>
      <c r="B13" s="12">
        <f>IF(MAX(0,$A13-(B$6-1)*term)*seed&gt;seed*26,0,MAX(0,$A13-(B$6-1)*term)*seed)</f>
        <v>70000</v>
      </c>
      <c r="C13" s="15">
        <f>IF(MAX(0,$A13-(C$6-1)*term)*seed&gt;seed*26,0,MAX(0,$A13-(C$6-1)*term)*seed)</f>
        <v>60000</v>
      </c>
      <c r="D13" s="12">
        <f>IF(MAX(0,$A13-(D$6-1)*term)*seed&gt;seed*26,0,MAX(0,$A13-(D$6-1)*term)*seed)</f>
        <v>50000</v>
      </c>
      <c r="E13" s="29" t="s">
        <v>7</v>
      </c>
      <c r="F13" s="12">
        <f>IF(MAX(0,$A13-(F$6-1)*term)*seed&gt;seed*26,0,MAX(0,$A13-(F$6-1)*term)*seed)</f>
        <v>0</v>
      </c>
      <c r="G13" s="38">
        <f>SUM($H$7:$H13)</f>
        <v>280000</v>
      </c>
      <c r="H13" s="34">
        <f>(QUOTIENT($A13-1,term)+1)*seed</f>
        <v>70000</v>
      </c>
    </row>
    <row r="14" spans="1:8" x14ac:dyDescent="0.3">
      <c r="A14" s="8">
        <f t="shared" si="1"/>
        <v>8</v>
      </c>
      <c r="B14" s="12">
        <f>IF(MAX(0,$A14-(B$6-1)*term)*seed&gt;seed*26,0,MAX(0,$A14-(B$6-1)*term)*seed)</f>
        <v>80000</v>
      </c>
      <c r="C14" s="15">
        <f>IF(MAX(0,$A14-(C$6-1)*term)*seed&gt;seed*26,0,MAX(0,$A14-(C$6-1)*term)*seed)</f>
        <v>70000</v>
      </c>
      <c r="D14" s="12">
        <f>IF(MAX(0,$A14-(D$6-1)*term)*seed&gt;seed*26,0,MAX(0,$A14-(D$6-1)*term)*seed)</f>
        <v>60000</v>
      </c>
      <c r="E14" s="29" t="s">
        <v>7</v>
      </c>
      <c r="F14" s="12">
        <f>IF(MAX(0,$A14-(F$6-1)*term)*seed&gt;seed*26,0,MAX(0,$A14-(F$6-1)*term)*seed)</f>
        <v>0</v>
      </c>
      <c r="G14" s="38">
        <f>SUM($H$7:$H14)</f>
        <v>360000</v>
      </c>
      <c r="H14" s="34">
        <f>(QUOTIENT($A14-1,term)+1)*seed</f>
        <v>80000</v>
      </c>
    </row>
    <row r="15" spans="1:8" x14ac:dyDescent="0.3">
      <c r="A15" s="8">
        <f t="shared" si="1"/>
        <v>9</v>
      </c>
      <c r="B15" s="12">
        <f>IF(MAX(0,$A15-(B$6-1)*term)*seed&gt;seed*26,0,MAX(0,$A15-(B$6-1)*term)*seed)</f>
        <v>90000</v>
      </c>
      <c r="C15" s="15">
        <f>IF(MAX(0,$A15-(C$6-1)*term)*seed&gt;seed*26,0,MAX(0,$A15-(C$6-1)*term)*seed)</f>
        <v>80000</v>
      </c>
      <c r="D15" s="12">
        <f>IF(MAX(0,$A15-(D$6-1)*term)*seed&gt;seed*26,0,MAX(0,$A15-(D$6-1)*term)*seed)</f>
        <v>70000</v>
      </c>
      <c r="E15" s="29" t="s">
        <v>7</v>
      </c>
      <c r="F15" s="12">
        <f>IF(MAX(0,$A15-(F$6-1)*term)*seed&gt;seed*26,0,MAX(0,$A15-(F$6-1)*term)*seed)</f>
        <v>0</v>
      </c>
      <c r="G15" s="38">
        <f>SUM($H$7:$H15)</f>
        <v>450000</v>
      </c>
      <c r="H15" s="34">
        <f>(QUOTIENT($A15-1,term)+1)*seed</f>
        <v>90000</v>
      </c>
    </row>
    <row r="16" spans="1:8" x14ac:dyDescent="0.3">
      <c r="A16" s="8">
        <f t="shared" si="1"/>
        <v>10</v>
      </c>
      <c r="B16" s="12">
        <f>IF(MAX(0,$A16-(B$6-1)*term)*seed&gt;seed*26,0,MAX(0,$A16-(B$6-1)*term)*seed)</f>
        <v>100000</v>
      </c>
      <c r="C16" s="15">
        <f>IF(MAX(0,$A16-(C$6-1)*term)*seed&gt;seed*26,0,MAX(0,$A16-(C$6-1)*term)*seed)</f>
        <v>90000</v>
      </c>
      <c r="D16" s="12">
        <f>IF(MAX(0,$A16-(D$6-1)*term)*seed&gt;seed*26,0,MAX(0,$A16-(D$6-1)*term)*seed)</f>
        <v>80000</v>
      </c>
      <c r="E16" s="29" t="s">
        <v>7</v>
      </c>
      <c r="F16" s="12">
        <f>IF(MAX(0,$A16-(F$6-1)*term)*seed&gt;seed*26,0,MAX(0,$A16-(F$6-1)*term)*seed)</f>
        <v>0</v>
      </c>
      <c r="G16" s="38">
        <f>SUM($H$7:$H16)</f>
        <v>550000</v>
      </c>
      <c r="H16" s="34">
        <f>(QUOTIENT($A16-1,term)+1)*seed</f>
        <v>100000</v>
      </c>
    </row>
    <row r="17" spans="1:8" x14ac:dyDescent="0.3">
      <c r="A17" s="8">
        <f t="shared" si="1"/>
        <v>11</v>
      </c>
      <c r="B17" s="12">
        <f>IF(MAX(0,$A17-(B$6-1)*term)*seed&gt;seed*26,0,MAX(0,$A17-(B$6-1)*term)*seed)</f>
        <v>110000</v>
      </c>
      <c r="C17" s="15">
        <f>IF(MAX(0,$A17-(C$6-1)*term)*seed&gt;seed*26,0,MAX(0,$A17-(C$6-1)*term)*seed)</f>
        <v>100000</v>
      </c>
      <c r="D17" s="12">
        <f>IF(MAX(0,$A17-(D$6-1)*term)*seed&gt;seed*26,0,MAX(0,$A17-(D$6-1)*term)*seed)</f>
        <v>90000</v>
      </c>
      <c r="E17" s="29" t="s">
        <v>7</v>
      </c>
      <c r="F17" s="12">
        <f>IF(MAX(0,$A17-(F$6-1)*term)*seed&gt;seed*26,0,MAX(0,$A17-(F$6-1)*term)*seed)</f>
        <v>0</v>
      </c>
      <c r="G17" s="38">
        <f>SUM($H$7:$H17)</f>
        <v>660000</v>
      </c>
      <c r="H17" s="34">
        <f>(QUOTIENT($A17-1,term)+1)*seed</f>
        <v>110000</v>
      </c>
    </row>
    <row r="18" spans="1:8" x14ac:dyDescent="0.3">
      <c r="A18" s="8">
        <f t="shared" si="1"/>
        <v>12</v>
      </c>
      <c r="B18" s="12">
        <f>IF(MAX(0,$A18-(B$6-1)*term)*seed&gt;seed*26,0,MAX(0,$A18-(B$6-1)*term)*seed)</f>
        <v>120000</v>
      </c>
      <c r="C18" s="15">
        <f>IF(MAX(0,$A18-(C$6-1)*term)*seed&gt;seed*26,0,MAX(0,$A18-(C$6-1)*term)*seed)</f>
        <v>110000</v>
      </c>
      <c r="D18" s="12">
        <f>IF(MAX(0,$A18-(D$6-1)*term)*seed&gt;seed*26,0,MAX(0,$A18-(D$6-1)*term)*seed)</f>
        <v>100000</v>
      </c>
      <c r="E18" s="29" t="s">
        <v>7</v>
      </c>
      <c r="F18" s="12">
        <f>IF(MAX(0,$A18-(F$6-1)*term)*seed&gt;seed*26,0,MAX(0,$A18-(F$6-1)*term)*seed)</f>
        <v>0</v>
      </c>
      <c r="G18" s="38">
        <f>SUM($H$7:$H18)</f>
        <v>780000</v>
      </c>
      <c r="H18" s="34">
        <f>(QUOTIENT($A18-1,term)+1)*seed</f>
        <v>120000</v>
      </c>
    </row>
    <row r="19" spans="1:8" x14ac:dyDescent="0.3">
      <c r="A19" s="8">
        <f t="shared" si="1"/>
        <v>13</v>
      </c>
      <c r="B19" s="12">
        <f>IF(MAX(0,$A19-(B$6-1)*term)*seed&gt;seed*26,0,MAX(0,$A19-(B$6-1)*term)*seed)</f>
        <v>130000</v>
      </c>
      <c r="C19" s="15">
        <f>IF(MAX(0,$A19-(C$6-1)*term)*seed&gt;seed*26,0,MAX(0,$A19-(C$6-1)*term)*seed)</f>
        <v>120000</v>
      </c>
      <c r="D19" s="12">
        <f>IF(MAX(0,$A19-(D$6-1)*term)*seed&gt;seed*26,0,MAX(0,$A19-(D$6-1)*term)*seed)</f>
        <v>110000</v>
      </c>
      <c r="E19" s="29" t="s">
        <v>7</v>
      </c>
      <c r="F19" s="12">
        <f>IF(MAX(0,$A19-(F$6-1)*term)*seed&gt;seed*26,0,MAX(0,$A19-(F$6-1)*term)*seed)</f>
        <v>0</v>
      </c>
      <c r="G19" s="38">
        <f>SUM($H$7:$H19)</f>
        <v>910000</v>
      </c>
      <c r="H19" s="34">
        <f>(QUOTIENT($A19-1,term)+1)*seed</f>
        <v>130000</v>
      </c>
    </row>
    <row r="20" spans="1:8" x14ac:dyDescent="0.3">
      <c r="A20" s="8">
        <f t="shared" si="1"/>
        <v>14</v>
      </c>
      <c r="B20" s="12">
        <f>IF(MAX(0,$A20-(B$6-1)*term)*seed&gt;seed*26,0,MAX(0,$A20-(B$6-1)*term)*seed)</f>
        <v>140000</v>
      </c>
      <c r="C20" s="15">
        <f>IF(MAX(0,$A20-(C$6-1)*term)*seed&gt;seed*26,0,MAX(0,$A20-(C$6-1)*term)*seed)</f>
        <v>130000</v>
      </c>
      <c r="D20" s="12">
        <f>IF(MAX(0,$A20-(D$6-1)*term)*seed&gt;seed*26,0,MAX(0,$A20-(D$6-1)*term)*seed)</f>
        <v>120000</v>
      </c>
      <c r="E20" s="29" t="s">
        <v>7</v>
      </c>
      <c r="F20" s="12">
        <f>IF(MAX(0,$A20-(F$6-1)*term)*seed&gt;seed*26,0,MAX(0,$A20-(F$6-1)*term)*seed)</f>
        <v>0</v>
      </c>
      <c r="G20" s="38">
        <f>SUM($H$7:$H20)</f>
        <v>1050000</v>
      </c>
      <c r="H20" s="34">
        <f>(QUOTIENT($A20-1,term)+1)*seed</f>
        <v>140000</v>
      </c>
    </row>
    <row r="21" spans="1:8" x14ac:dyDescent="0.3">
      <c r="A21" s="8">
        <f t="shared" si="1"/>
        <v>15</v>
      </c>
      <c r="B21" s="12">
        <f>IF(MAX(0,$A21-(B$6-1)*term)*seed&gt;seed*26,0,MAX(0,$A21-(B$6-1)*term)*seed)</f>
        <v>150000</v>
      </c>
      <c r="C21" s="15">
        <f>IF(MAX(0,$A21-(C$6-1)*term)*seed&gt;seed*26,0,MAX(0,$A21-(C$6-1)*term)*seed)</f>
        <v>140000</v>
      </c>
      <c r="D21" s="12">
        <f>IF(MAX(0,$A21-(D$6-1)*term)*seed&gt;seed*26,0,MAX(0,$A21-(D$6-1)*term)*seed)</f>
        <v>130000</v>
      </c>
      <c r="E21" s="29" t="s">
        <v>7</v>
      </c>
      <c r="F21" s="12">
        <f>IF(MAX(0,$A21-(F$6-1)*term)*seed&gt;seed*26,0,MAX(0,$A21-(F$6-1)*term)*seed)</f>
        <v>0</v>
      </c>
      <c r="G21" s="38">
        <f>SUM($H$7:$H21)</f>
        <v>1200000</v>
      </c>
      <c r="H21" s="34">
        <f>(QUOTIENT($A21-1,term)+1)*seed</f>
        <v>150000</v>
      </c>
    </row>
    <row r="22" spans="1:8" x14ac:dyDescent="0.3">
      <c r="A22" s="8">
        <f t="shared" si="1"/>
        <v>16</v>
      </c>
      <c r="B22" s="12">
        <f>IF(MAX(0,$A22-(B$6-1)*term)*seed&gt;seed*26,0,MAX(0,$A22-(B$6-1)*term)*seed)</f>
        <v>160000</v>
      </c>
      <c r="C22" s="15">
        <f>IF(MAX(0,$A22-(C$6-1)*term)*seed&gt;seed*26,0,MAX(0,$A22-(C$6-1)*term)*seed)</f>
        <v>150000</v>
      </c>
      <c r="D22" s="12">
        <f>IF(MAX(0,$A22-(D$6-1)*term)*seed&gt;seed*26,0,MAX(0,$A22-(D$6-1)*term)*seed)</f>
        <v>140000</v>
      </c>
      <c r="E22" s="29" t="s">
        <v>7</v>
      </c>
      <c r="F22" s="12">
        <f>IF(MAX(0,$A22-(F$6-1)*term)*seed&gt;seed*26,0,MAX(0,$A22-(F$6-1)*term)*seed)</f>
        <v>0</v>
      </c>
      <c r="G22" s="38">
        <f>SUM($H$7:$H22)</f>
        <v>1360000</v>
      </c>
      <c r="H22" s="34">
        <f>(QUOTIENT($A22-1,term)+1)*seed</f>
        <v>160000</v>
      </c>
    </row>
    <row r="23" spans="1:8" x14ac:dyDescent="0.3">
      <c r="A23" s="8">
        <f t="shared" si="1"/>
        <v>17</v>
      </c>
      <c r="B23" s="12">
        <f>IF(MAX(0,$A23-(B$6-1)*term)*seed&gt;seed*26,0,MAX(0,$A23-(B$6-1)*term)*seed)</f>
        <v>170000</v>
      </c>
      <c r="C23" s="15">
        <f>IF(MAX(0,$A23-(C$6-1)*term)*seed&gt;seed*26,0,MAX(0,$A23-(C$6-1)*term)*seed)</f>
        <v>160000</v>
      </c>
      <c r="D23" s="12">
        <f>IF(MAX(0,$A23-(D$6-1)*term)*seed&gt;seed*26,0,MAX(0,$A23-(D$6-1)*term)*seed)</f>
        <v>150000</v>
      </c>
      <c r="E23" s="29" t="s">
        <v>7</v>
      </c>
      <c r="F23" s="12">
        <f>IF(MAX(0,$A23-(F$6-1)*term)*seed&gt;seed*26,0,MAX(0,$A23-(F$6-1)*term)*seed)</f>
        <v>0</v>
      </c>
      <c r="G23" s="38">
        <f>SUM($H$7:$H23)</f>
        <v>1530000</v>
      </c>
      <c r="H23" s="34">
        <f>(QUOTIENT($A23-1,term)+1)*seed</f>
        <v>170000</v>
      </c>
    </row>
    <row r="24" spans="1:8" x14ac:dyDescent="0.3">
      <c r="A24" s="8">
        <f t="shared" si="1"/>
        <v>18</v>
      </c>
      <c r="B24" s="12">
        <f>IF(MAX(0,$A24-(B$6-1)*term)*seed&gt;seed*26,0,MAX(0,$A24-(B$6-1)*term)*seed)</f>
        <v>180000</v>
      </c>
      <c r="C24" s="15">
        <f>IF(MAX(0,$A24-(C$6-1)*term)*seed&gt;seed*26,0,MAX(0,$A24-(C$6-1)*term)*seed)</f>
        <v>170000</v>
      </c>
      <c r="D24" s="12">
        <f>IF(MAX(0,$A24-(D$6-1)*term)*seed&gt;seed*26,0,MAX(0,$A24-(D$6-1)*term)*seed)</f>
        <v>160000</v>
      </c>
      <c r="E24" s="29" t="s">
        <v>7</v>
      </c>
      <c r="F24" s="12">
        <f>IF(MAX(0,$A24-(F$6-1)*term)*seed&gt;seed*26,0,MAX(0,$A24-(F$6-1)*term)*seed)</f>
        <v>0</v>
      </c>
      <c r="G24" s="38">
        <f>SUM($H$7:$H24)</f>
        <v>1710000</v>
      </c>
      <c r="H24" s="34">
        <f>(QUOTIENT($A24-1,term)+1)*seed</f>
        <v>180000</v>
      </c>
    </row>
    <row r="25" spans="1:8" x14ac:dyDescent="0.3">
      <c r="A25" s="8">
        <f t="shared" si="1"/>
        <v>19</v>
      </c>
      <c r="B25" s="12">
        <f>IF(MAX(0,$A25-(B$6-1)*term)*seed&gt;seed*26,0,MAX(0,$A25-(B$6-1)*term)*seed)</f>
        <v>190000</v>
      </c>
      <c r="C25" s="15">
        <f>IF(MAX(0,$A25-(C$6-1)*term)*seed&gt;seed*26,0,MAX(0,$A25-(C$6-1)*term)*seed)</f>
        <v>180000</v>
      </c>
      <c r="D25" s="12">
        <f>IF(MAX(0,$A25-(D$6-1)*term)*seed&gt;seed*26,0,MAX(0,$A25-(D$6-1)*term)*seed)</f>
        <v>170000</v>
      </c>
      <c r="E25" s="29" t="s">
        <v>7</v>
      </c>
      <c r="F25" s="12">
        <f>IF(MAX(0,$A25-(F$6-1)*term)*seed&gt;seed*26,0,MAX(0,$A25-(F$6-1)*term)*seed)</f>
        <v>0</v>
      </c>
      <c r="G25" s="38">
        <f>SUM($H$7:$H25)</f>
        <v>1900000</v>
      </c>
      <c r="H25" s="34">
        <f>(QUOTIENT($A25-1,term)+1)*seed</f>
        <v>190000</v>
      </c>
    </row>
    <row r="26" spans="1:8" x14ac:dyDescent="0.3">
      <c r="A26" s="8">
        <f t="shared" si="1"/>
        <v>20</v>
      </c>
      <c r="B26" s="12">
        <f>IF(MAX(0,$A26-(B$6-1)*term)*seed&gt;seed*26,0,MAX(0,$A26-(B$6-1)*term)*seed)</f>
        <v>200000</v>
      </c>
      <c r="C26" s="15">
        <f>IF(MAX(0,$A26-(C$6-1)*term)*seed&gt;seed*26,0,MAX(0,$A26-(C$6-1)*term)*seed)</f>
        <v>190000</v>
      </c>
      <c r="D26" s="12">
        <f>IF(MAX(0,$A26-(D$6-1)*term)*seed&gt;seed*26,0,MAX(0,$A26-(D$6-1)*term)*seed)</f>
        <v>180000</v>
      </c>
      <c r="E26" s="29" t="s">
        <v>7</v>
      </c>
      <c r="F26" s="12">
        <f>IF(MAX(0,$A26-(F$6-1)*term)*seed&gt;seed*26,0,MAX(0,$A26-(F$6-1)*term)*seed)</f>
        <v>0</v>
      </c>
      <c r="G26" s="38">
        <f>SUM($H$7:$H26)</f>
        <v>2100000</v>
      </c>
      <c r="H26" s="34">
        <f>(QUOTIENT($A26-1,term)+1)*seed</f>
        <v>200000</v>
      </c>
    </row>
    <row r="27" spans="1:8" x14ac:dyDescent="0.3">
      <c r="A27" s="8">
        <f t="shared" si="1"/>
        <v>21</v>
      </c>
      <c r="B27" s="12">
        <f>IF(MAX(0,$A27-(B$6-1)*term)*seed&gt;seed*26,0,MAX(0,$A27-(B$6-1)*term)*seed)</f>
        <v>210000</v>
      </c>
      <c r="C27" s="15">
        <f>IF(MAX(0,$A27-(C$6-1)*term)*seed&gt;seed*26,0,MAX(0,$A27-(C$6-1)*term)*seed)</f>
        <v>200000</v>
      </c>
      <c r="D27" s="12">
        <f>IF(MAX(0,$A27-(D$6-1)*term)*seed&gt;seed*26,0,MAX(0,$A27-(D$6-1)*term)*seed)</f>
        <v>190000</v>
      </c>
      <c r="E27" s="29" t="s">
        <v>7</v>
      </c>
      <c r="F27" s="12">
        <f>IF(MAX(0,$A27-(F$6-1)*term)*seed&gt;seed*26,0,MAX(0,$A27-(F$6-1)*term)*seed)</f>
        <v>0</v>
      </c>
      <c r="G27" s="38">
        <f>SUM($H$7:$H27)</f>
        <v>2310000</v>
      </c>
      <c r="H27" s="34">
        <f>(QUOTIENT($A27-1,term)+1)*seed</f>
        <v>210000</v>
      </c>
    </row>
    <row r="28" spans="1:8" x14ac:dyDescent="0.3">
      <c r="A28" s="8">
        <f t="shared" si="1"/>
        <v>22</v>
      </c>
      <c r="B28" s="12">
        <f>IF(MAX(0,$A28-(B$6-1)*term)*seed&gt;seed*26,0,MAX(0,$A28-(B$6-1)*term)*seed)</f>
        <v>220000</v>
      </c>
      <c r="C28" s="15">
        <f>IF(MAX(0,$A28-(C$6-1)*term)*seed&gt;seed*26,0,MAX(0,$A28-(C$6-1)*term)*seed)</f>
        <v>210000</v>
      </c>
      <c r="D28" s="12">
        <f>IF(MAX(0,$A28-(D$6-1)*term)*seed&gt;seed*26,0,MAX(0,$A28-(D$6-1)*term)*seed)</f>
        <v>200000</v>
      </c>
      <c r="E28" s="29" t="s">
        <v>7</v>
      </c>
      <c r="F28" s="12">
        <f>IF(MAX(0,$A28-(F$6-1)*term)*seed&gt;seed*26,0,MAX(0,$A28-(F$6-1)*term)*seed)</f>
        <v>0</v>
      </c>
      <c r="G28" s="38">
        <f>SUM($H$7:$H28)</f>
        <v>2530000</v>
      </c>
      <c r="H28" s="34">
        <f>(QUOTIENT($A28-1,term)+1)*seed</f>
        <v>220000</v>
      </c>
    </row>
    <row r="29" spans="1:8" x14ac:dyDescent="0.3">
      <c r="A29" s="8">
        <f t="shared" si="1"/>
        <v>23</v>
      </c>
      <c r="B29" s="12">
        <f>IF(MAX(0,$A29-(B$6-1)*term)*seed&gt;seed*26,0,MAX(0,$A29-(B$6-1)*term)*seed)</f>
        <v>230000</v>
      </c>
      <c r="C29" s="15">
        <f>IF(MAX(0,$A29-(C$6-1)*term)*seed&gt;seed*26,0,MAX(0,$A29-(C$6-1)*term)*seed)</f>
        <v>220000</v>
      </c>
      <c r="D29" s="12">
        <f>IF(MAX(0,$A29-(D$6-1)*term)*seed&gt;seed*26,0,MAX(0,$A29-(D$6-1)*term)*seed)</f>
        <v>210000</v>
      </c>
      <c r="E29" s="29" t="s">
        <v>7</v>
      </c>
      <c r="F29" s="12">
        <f>IF(MAX(0,$A29-(F$6-1)*term)*seed&gt;seed*26,0,MAX(0,$A29-(F$6-1)*term)*seed)</f>
        <v>0</v>
      </c>
      <c r="G29" s="38">
        <f>SUM($H$7:$H29)</f>
        <v>2760000</v>
      </c>
      <c r="H29" s="34">
        <f>(QUOTIENT($A29-1,term)+1)*seed</f>
        <v>230000</v>
      </c>
    </row>
    <row r="30" spans="1:8" x14ac:dyDescent="0.3">
      <c r="A30" s="8">
        <f t="shared" si="1"/>
        <v>24</v>
      </c>
      <c r="B30" s="12">
        <f>IF(MAX(0,$A30-(B$6-1)*term)*seed&gt;seed*26,0,MAX(0,$A30-(B$6-1)*term)*seed)</f>
        <v>240000</v>
      </c>
      <c r="C30" s="15">
        <f>IF(MAX(0,$A30-(C$6-1)*term)*seed&gt;seed*26,0,MAX(0,$A30-(C$6-1)*term)*seed)</f>
        <v>230000</v>
      </c>
      <c r="D30" s="12">
        <f>IF(MAX(0,$A30-(D$6-1)*term)*seed&gt;seed*26,0,MAX(0,$A30-(D$6-1)*term)*seed)</f>
        <v>220000</v>
      </c>
      <c r="E30" s="29" t="s">
        <v>7</v>
      </c>
      <c r="F30" s="12">
        <f>IF(MAX(0,$A30-(F$6-1)*term)*seed&gt;seed*26,0,MAX(0,$A30-(F$6-1)*term)*seed)</f>
        <v>0</v>
      </c>
      <c r="G30" s="38">
        <f>SUM($H$7:$H30)</f>
        <v>3000000</v>
      </c>
      <c r="H30" s="34">
        <f>(QUOTIENT($A30-1,term)+1)*seed</f>
        <v>240000</v>
      </c>
    </row>
    <row r="31" spans="1:8" ht="17.25" thickBot="1" x14ac:dyDescent="0.35">
      <c r="A31" s="17">
        <f t="shared" si="1"/>
        <v>25</v>
      </c>
      <c r="B31" s="18">
        <f>IF(MAX(0,$A31-(B$6-1)*term)*seed&gt;seed*26,0,MAX(0,$A31-(B$6-1)*term)*seed)</f>
        <v>250000</v>
      </c>
      <c r="C31" s="19">
        <f>IF(MAX(0,$A31-(C$6-1)*term)*seed&gt;seed*26,0,MAX(0,$A31-(C$6-1)*term)*seed)</f>
        <v>240000</v>
      </c>
      <c r="D31" s="18">
        <f>IF(MAX(0,$A31-(D$6-1)*term)*seed&gt;seed*26,0,MAX(0,$A31-(D$6-1)*term)*seed)</f>
        <v>230000</v>
      </c>
      <c r="E31" s="30" t="s">
        <v>7</v>
      </c>
      <c r="F31" s="18">
        <f>IF(MAX(0,$A31-(F$6-1)*term)*seed&gt;seed*26,0,MAX(0,$A31-(F$6-1)*term)*seed)</f>
        <v>0</v>
      </c>
      <c r="G31" s="39">
        <f>SUM($H$7:$H31)</f>
        <v>3250000</v>
      </c>
      <c r="H31" s="34">
        <f>(QUOTIENT($A31-1,term)+1)*seed</f>
        <v>250000</v>
      </c>
    </row>
    <row r="32" spans="1:8" ht="18" thickTop="1" thickBot="1" x14ac:dyDescent="0.35">
      <c r="A32" s="23">
        <f t="shared" si="1"/>
        <v>26</v>
      </c>
      <c r="B32" s="24">
        <f>IF(MAX(0,$A32-(B$6-1)*term)*seed&gt;seed*26,0,MAX(0,$A32-(B$6-1)*term)*seed)</f>
        <v>260000</v>
      </c>
      <c r="C32" s="24">
        <f>IF(MAX(0,$A32-(C$6-1)*term)*seed&gt;seed*26,0,MAX(0,$A32-(C$6-1)*term)*seed)</f>
        <v>250000</v>
      </c>
      <c r="D32" s="24">
        <f>IF(MAX(0,$A32-(D$6-1)*term)*seed&gt;seed*26,0,MAX(0,$A32-(D$6-1)*term)*seed)</f>
        <v>240000</v>
      </c>
      <c r="E32" s="31" t="s">
        <v>7</v>
      </c>
      <c r="F32" s="24">
        <f>IF(MAX(0,$A32-(F$6-1)*term)*seed&gt;seed*26,0,MAX(0,$A32-(F$6-1)*term)*seed)</f>
        <v>10000</v>
      </c>
      <c r="G32" s="40">
        <f>SUM($H$7:$H32)</f>
        <v>3510000</v>
      </c>
      <c r="H32" s="34">
        <f>(QUOTIENT($A32-1,term)+1)*seed</f>
        <v>260000</v>
      </c>
    </row>
    <row r="33" spans="1:8" ht="17.25" thickTop="1" x14ac:dyDescent="0.3">
      <c r="A33" s="20">
        <f t="shared" si="1"/>
        <v>27</v>
      </c>
      <c r="B33" s="21">
        <f>IF(MAX(0,$A33-(B$6-1)*term)*seed&gt;seed*26,0,MAX(0,$A33-(B$6-1)*term)*seed)</f>
        <v>0</v>
      </c>
      <c r="C33" s="22">
        <f>IF(MAX(0,$A33-(C$6-1)*term)*seed&gt;seed*26,0,MAX(0,$A33-(C$6-1)*term)*seed)</f>
        <v>260000</v>
      </c>
      <c r="D33" s="21">
        <f>IF(MAX(0,$A33-(D$6-1)*term)*seed&gt;seed*26,0,MAX(0,$A33-(D$6-1)*term)*seed)</f>
        <v>250000</v>
      </c>
      <c r="E33" s="32" t="s">
        <v>7</v>
      </c>
      <c r="F33" s="21">
        <f>IF(MAX(0,$A33-(F$6-1)*term)*seed&gt;seed*26,0,MAX(0,$A33-(F$6-1)*term)*seed)</f>
        <v>20000</v>
      </c>
      <c r="G33" s="41"/>
      <c r="H33" s="25"/>
    </row>
    <row r="34" spans="1:8" x14ac:dyDescent="0.3">
      <c r="A34" s="8">
        <f t="shared" si="1"/>
        <v>28</v>
      </c>
      <c r="B34" s="12">
        <f>IF(MAX(0,$A34-(B$6-1)*term)*seed&gt;seed*26,0,MAX(0,$A34-(B$6-1)*term)*seed)</f>
        <v>0</v>
      </c>
      <c r="C34" s="15">
        <f>IF(MAX(0,$A34-(C$6-1)*term)*seed&gt;seed*26,0,MAX(0,$A34-(C$6-1)*term)*seed)</f>
        <v>0</v>
      </c>
      <c r="D34" s="12">
        <f>IF(MAX(0,$A34-(D$6-1)*term)*seed&gt;seed*26,0,MAX(0,$A34-(D$6-1)*term)*seed)</f>
        <v>260000</v>
      </c>
      <c r="E34" s="29" t="s">
        <v>7</v>
      </c>
      <c r="F34" s="12">
        <f>IF(MAX(0,$A34-(F$6-1)*term)*seed&gt;seed*26,0,MAX(0,$A34-(F$6-1)*term)*seed)</f>
        <v>30000</v>
      </c>
      <c r="G34" s="38"/>
      <c r="H34" s="25"/>
    </row>
    <row r="35" spans="1:8" x14ac:dyDescent="0.3">
      <c r="A35" s="8">
        <f t="shared" si="1"/>
        <v>29</v>
      </c>
      <c r="B35" s="12">
        <f>IF(MAX(0,$A35-(B$6-1)*term)*seed&gt;seed*26,0,MAX(0,$A35-(B$6-1)*term)*seed)</f>
        <v>0</v>
      </c>
      <c r="C35" s="15">
        <f>IF(MAX(0,$A35-(C$6-1)*term)*seed&gt;seed*26,0,MAX(0,$A35-(C$6-1)*term)*seed)</f>
        <v>0</v>
      </c>
      <c r="D35" s="12">
        <f>IF(MAX(0,$A35-(D$6-1)*term)*seed&gt;seed*26,0,MAX(0,$A35-(D$6-1)*term)*seed)</f>
        <v>0</v>
      </c>
      <c r="E35" s="29" t="s">
        <v>7</v>
      </c>
      <c r="F35" s="12">
        <f>IF(MAX(0,$A35-(F$6-1)*term)*seed&gt;seed*26,0,MAX(0,$A35-(F$6-1)*term)*seed)</f>
        <v>40000</v>
      </c>
      <c r="G35" s="38"/>
      <c r="H35" s="25"/>
    </row>
    <row r="36" spans="1:8" ht="17.25" thickBot="1" x14ac:dyDescent="0.35">
      <c r="A36" s="9">
        <f t="shared" si="1"/>
        <v>30</v>
      </c>
      <c r="B36" s="13">
        <f>IF(MAX(0,$A36-(B$6-1)*term)*seed&gt;seed*26,0,MAX(0,$A36-(B$6-1)*term)*seed)</f>
        <v>0</v>
      </c>
      <c r="C36" s="16">
        <f>IF(MAX(0,$A36-(C$6-1)*term)*seed&gt;seed*26,0,MAX(0,$A36-(C$6-1)*term)*seed)</f>
        <v>0</v>
      </c>
      <c r="D36" s="13">
        <f>IF(MAX(0,$A36-(D$6-1)*term)*seed&gt;seed*26,0,MAX(0,$A36-(D$6-1)*term)*seed)</f>
        <v>0</v>
      </c>
      <c r="E36" s="33" t="s">
        <v>7</v>
      </c>
      <c r="F36" s="13">
        <f>IF(MAX(0,$A36-(F$6-1)*term)*seed&gt;seed*26,0,MAX(0,$A36-(F$6-1)*term)*seed)</f>
        <v>50000</v>
      </c>
      <c r="G36" s="42"/>
      <c r="H36" s="26"/>
    </row>
  </sheetData>
  <mergeCells count="1">
    <mergeCell ref="A1:H1"/>
  </mergeCells>
  <phoneticPr fontId="2" type="noConversion"/>
  <dataValidations count="2">
    <dataValidation type="list" allowBlank="1" showInputMessage="1" showErrorMessage="1" sqref="C3" xr:uid="{AFF9318B-79AD-4823-86E5-92CF9FBB18FC}">
      <formula1>"1000,2000,3000,5000,10000"</formula1>
    </dataValidation>
    <dataValidation type="list" allowBlank="1" showInputMessage="1" showErrorMessage="1" sqref="C4" xr:uid="{A9EAFFCC-F147-4037-B6F1-1DE362E899EE}">
      <formula1>$A$7:$A$16</formula1>
    </dataValidation>
  </dataValidations>
  <pageMargins left="0.25" right="0.25" top="0.75" bottom="0.75" header="0.3" footer="0.3"/>
  <pageSetup paperSize="9" orientation="portrait" r:id="rId1"/>
  <ignoredErrors>
    <ignoredError sqref="H7:H3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Sheet1</vt:lpstr>
      <vt:lpstr>seed</vt:lpstr>
      <vt:lpstr>term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J.S.(Jae-Sik) CHUNG</dc:creator>
  <cp:lastModifiedBy>J.S.(Jae-Sik) CHUNG</cp:lastModifiedBy>
  <dcterms:created xsi:type="dcterms:W3CDTF">2023-01-03T14:32:56Z</dcterms:created>
  <dcterms:modified xsi:type="dcterms:W3CDTF">2023-01-03T16:18:21Z</dcterms:modified>
</cp:coreProperties>
</file>